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уттєвість" sheetId="1" state="visible" r:id="rId2"/>
    <sheet name="EIR 12_04_202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<sst xmlns="http://schemas.openxmlformats.org/spreadsheetml/2006/main" count="13" uniqueCount="8">
  <si>
    <t xml:space="preserve">Грошові потоки</t>
  </si>
  <si>
    <t xml:space="preserve">Дати</t>
  </si>
  <si>
    <t xml:space="preserve">Суми</t>
  </si>
  <si>
    <t xml:space="preserve">Ефективна ставка</t>
  </si>
  <si>
    <t xml:space="preserve">Дисконтована вартість</t>
  </si>
  <si>
    <t xml:space="preserve">Балансова вартість на дату рестр</t>
  </si>
  <si>
    <t xml:space="preserve">Суттєво?</t>
  </si>
  <si>
    <t xml:space="preserve">днів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</si>
</sst>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%"/>
    <numFmt numFmtId="167" formatCode="0%"/>
    <numFmt numFmtId="168" formatCode="#,##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30.11"/>
    <col collapsed="false" customWidth="true" hidden="false" outlineLevel="0" max="2" min="2" style="0" width="12.5"/>
  </cols>
  <sheetData>
    <row r="1" customFormat="false" ht="14.25" hidden="false" customHeight="false" outlineLevel="0" collapsed="false">
      <c r="A1" s="1" t="n">
        <v>44682</v>
      </c>
    </row>
    <row r="3" customFormat="false" ht="14.25" hidden="false" customHeight="false" outlineLevel="0" collapsed="false">
      <c r="A3" s="3" t="s">
        <v>0</v>
      </c>
      <c r="B3" s="3"/>
    </row>
    <row r="4" customFormat="false" ht="14.25" hidden="false" customHeight="false" outlineLevel="0" collapsed="false">
      <c r="A4" s="4" t="s">
        <v>1</v>
      </c>
      <c r="B4" s="5" t="s">
        <v>2</v>
      </c>
    </row>
    <row r="5" customFormat="false" ht="14.25" hidden="false" customHeight="false" outlineLevel="0" collapsed="false">
      <c r="A5" s="6" t="n">
        <v>45565</v>
      </c>
      <c r="B5" s="7" t="n">
        <v>0</v>
      </c>
    </row>
    <row r="6" customFormat="false" ht="14.25" hidden="false" customHeight="false" outlineLevel="0" collapsed="false">
      <c r="A6" s="6" t="n">
        <v>45657</v>
      </c>
      <c r="B6" s="7" t="n">
        <v>22000000</v>
      </c>
    </row>
    <row r="7" customFormat="false" ht="13.8" hidden="false" customHeight="false" outlineLevel="0" collapsed="false">
      <c r="A7" s="6" t="n">
        <v>45930</v>
      </c>
      <c r="B7" s="7" t="n">
        <f aca="false">80000000*0.02</f>
        <v>1600000</v>
      </c>
    </row>
    <row r="8" customFormat="false" ht="13.8" hidden="false" customHeight="false" outlineLevel="0" collapsed="false">
      <c r="A8" s="6" t="n">
        <v>46295</v>
      </c>
      <c r="B8" s="7" t="n">
        <f aca="false">80000000*0.02</f>
        <v>1600000</v>
      </c>
    </row>
    <row r="9" customFormat="false" ht="13.8" hidden="false" customHeight="false" outlineLevel="0" collapsed="false">
      <c r="A9" s="6" t="n">
        <v>46660</v>
      </c>
      <c r="B9" s="7" t="n">
        <f aca="false">80000000*0.02</f>
        <v>1600000</v>
      </c>
    </row>
    <row r="10" customFormat="false" ht="13.8" hidden="false" customHeight="false" outlineLevel="0" collapsed="false">
      <c r="A10" s="6" t="n">
        <v>47026</v>
      </c>
      <c r="B10" s="7" t="n">
        <f aca="false">80000000*1.02</f>
        <v>81600000</v>
      </c>
    </row>
    <row r="11" customFormat="false" ht="15" hidden="false" customHeight="false" outlineLevel="0" collapsed="false"/>
    <row r="12" customFormat="false" ht="15" hidden="false" customHeight="false" outlineLevel="0" collapsed="false">
      <c r="A12" s="0" t="s">
        <v>3</v>
      </c>
      <c r="B12" s="8" t="n">
        <v>0.2</v>
      </c>
    </row>
    <row r="14" customFormat="false" ht="14.25" hidden="false" customHeight="false" outlineLevel="0" collapsed="false">
      <c r="A14" s="0" t="s">
        <v>4</v>
      </c>
      <c r="B14" s="9" t="n">
        <f aca="false">XNPV(B12,B5:B10,A5:A10)</f>
        <v>63714438.6509185</v>
      </c>
    </row>
    <row r="16" customFormat="false" ht="14.25" hidden="false" customHeight="false" outlineLevel="0" collapsed="false">
      <c r="A16" s="0" t="s">
        <v>5</v>
      </c>
      <c r="B16" s="9" t="n">
        <f aca="false">44000000+20000000+60000000</f>
        <v>124000000</v>
      </c>
    </row>
    <row r="18" customFormat="false" ht="14.25" hidden="false" customHeight="false" outlineLevel="0" collapsed="false">
      <c r="A18" s="0" t="s">
        <v>6</v>
      </c>
      <c r="B18" s="10" t="n">
        <f aca="false">B14/B16</f>
        <v>0.513826118152569</v>
      </c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21.88"/>
    <col collapsed="false" customWidth="true" hidden="false" outlineLevel="0" max="2" min="2" style="0" width="10.56"/>
    <col collapsed="false" customWidth="true" hidden="false" outlineLevel="0" max="4" min="4" style="0" width="7.88"/>
  </cols>
  <sheetData>
    <row r="2" customFormat="false" ht="14.25" hidden="false" customHeight="false" outlineLevel="0" collapsed="false">
      <c r="A2" s="3" t="s">
        <v>0</v>
      </c>
      <c r="B2" s="3"/>
    </row>
    <row r="3" customFormat="false" ht="14.25" hidden="false" customHeight="false" outlineLevel="0" collapsed="false">
      <c r="A3" s="4" t="s">
        <v>1</v>
      </c>
      <c r="B3" s="5" t="s">
        <v>2</v>
      </c>
    </row>
    <row r="4" customFormat="false" ht="14.25" hidden="false" customHeight="false" outlineLevel="0" collapsed="false">
      <c r="A4" s="6" t="n">
        <v>44663</v>
      </c>
      <c r="B4" s="9" t="n">
        <v>-101519.4</v>
      </c>
    </row>
    <row r="5" customFormat="false" ht="14.25" hidden="false" customHeight="false" outlineLevel="0" collapsed="false">
      <c r="A5" s="6" t="n">
        <v>44986</v>
      </c>
      <c r="B5" s="9" t="n">
        <f aca="false">110000</f>
        <v>110000</v>
      </c>
      <c r="D5" s="9" t="n">
        <f aca="false">B5+B4</f>
        <v>8480.60000000001</v>
      </c>
    </row>
    <row r="6" customFormat="false" ht="15" hidden="false" customHeight="false" outlineLevel="0" collapsed="false"/>
    <row r="7" customFormat="false" ht="15" hidden="false" customHeight="false" outlineLevel="0" collapsed="false">
      <c r="A7" s="0" t="s">
        <v>3</v>
      </c>
      <c r="B7" s="8" t="n">
        <f aca="false">XIRR(B4:B5,A4:A5)</f>
        <v>0.0948998471748892</v>
      </c>
      <c r="C7" s="12"/>
    </row>
    <row r="8" customFormat="false" ht="14.25" hidden="false" customHeight="false" outlineLevel="0" collapsed="false">
      <c r="A8" s="0" t="s">
        <v>4</v>
      </c>
      <c r="B8" s="7" t="n">
        <f aca="false">XNPV(B7,B4:B5,A4:A5)</f>
        <v>1.45519152283669E-011</v>
      </c>
    </row>
    <row r="9" customFormat="false" ht="14.25" hidden="false" customHeight="false" outlineLevel="0" collapsed="false">
      <c r="A9" s="0" t="n">
        <f aca="false">A5-A4</f>
        <v>323</v>
      </c>
      <c r="B9" s="0" t="s">
        <v>7</v>
      </c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2021-02-14T10:22:27Z</dcterms:created>
  <dc:creator>Olga Znachkova</dc:creator>
  <dc:description/>
  <dc:language>uk-UA</dc:language>
  <cp:lastModifiedBy/>
  <dcterms:modified xsi:type="dcterms:W3CDTF">2024-10-26T20:07:29Z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